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10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/>
  <c r="D29"/>
  <c r="D28"/>
  <c r="D26"/>
  <c r="D23"/>
  <c r="D22"/>
  <c r="D21"/>
  <c r="D20"/>
  <c r="D18"/>
  <c r="D17"/>
  <c r="D16"/>
  <c r="D15"/>
  <c r="D13"/>
  <c r="D12"/>
  <c r="D11"/>
  <c r="D10"/>
  <c r="D9"/>
  <c r="D8"/>
  <c r="D7"/>
  <c r="D6"/>
  <c r="D5"/>
  <c r="D31" l="1"/>
</calcChain>
</file>

<file path=xl/sharedStrings.xml><?xml version="1.0" encoding="utf-8"?>
<sst xmlns="http://schemas.openxmlformats.org/spreadsheetml/2006/main" count="56" uniqueCount="41">
  <si>
    <t>ItemDescriptionD</t>
  </si>
  <si>
    <t>Total</t>
  </si>
  <si>
    <t/>
  </si>
  <si>
    <t>Senior Research  (1)</t>
  </si>
  <si>
    <t>Research Assistant (2)</t>
  </si>
  <si>
    <t>Research Assistant (3)</t>
  </si>
  <si>
    <t>Financial/ logistics manager  (4)</t>
  </si>
  <si>
    <t>Research Assistant  (4 Part-time staff)</t>
  </si>
  <si>
    <t>Honorarium</t>
  </si>
  <si>
    <t>Research Assistant (2) (+5%)</t>
  </si>
  <si>
    <t>[M12] Compensation for hospital staff assisting in Secondary outcome data collection</t>
  </si>
  <si>
    <t>$16.12 * 3 days / person * 4 person * 10 sites</t>
  </si>
  <si>
    <t>Financial/ logistics manager (4)</t>
  </si>
  <si>
    <t>[M12]  data collection: secondary outcome(Nan and Chumphon)</t>
  </si>
  <si>
    <t>Research Staff</t>
  </si>
  <si>
    <t>[M12]  data collection: secondary outcome(Other provinces)</t>
  </si>
  <si>
    <t>[M12] supervising: team lead: secondary outcome(Nan and Chumphon)</t>
  </si>
  <si>
    <t>[M12] supervising: team lead: secondary outcome(Other provinces)</t>
  </si>
  <si>
    <t>[M12] Transportation: secondary outcome</t>
  </si>
  <si>
    <t>van rental $58.06/day +gasoline $25.80/day * 4 days</t>
  </si>
  <si>
    <t>Office supplies</t>
  </si>
  <si>
    <t>project report: printing 10 sites</t>
  </si>
  <si>
    <t>progress report</t>
  </si>
  <si>
    <t>Overhead cost for Mahidol University (10% of Grand Total)</t>
  </si>
  <si>
    <t>Personnel</t>
  </si>
  <si>
    <t>Item</t>
  </si>
  <si>
    <t>Amount
(USD)</t>
  </si>
  <si>
    <t>Fringe benefit</t>
  </si>
  <si>
    <t>Travel</t>
  </si>
  <si>
    <t>Supplies</t>
  </si>
  <si>
    <t>Other</t>
  </si>
  <si>
    <t>Contractual details for item 6.1 under TB-EnTIC-BTB: Evaluation of TB Infection Control 
Intervention in Healthcare Facilities in Vietnam and Thailand (EnTIC study)</t>
  </si>
  <si>
    <t>Miss A, MissB, Miss C, Mr. D</t>
  </si>
  <si>
    <t>-Sample-</t>
  </si>
  <si>
    <t xml:space="preserve">Miss A </t>
  </si>
  <si>
    <t>Miss B</t>
  </si>
  <si>
    <t>Miss C</t>
  </si>
  <si>
    <t>Miss D</t>
  </si>
  <si>
    <t>Project PI (Dr.A)</t>
  </si>
  <si>
    <t>Senior Analyst (Dr. B)</t>
  </si>
  <si>
    <t>Miss E</t>
  </si>
</sst>
</file>

<file path=xl/styles.xml><?xml version="1.0" encoding="utf-8"?>
<styleSheet xmlns="http://schemas.openxmlformats.org/spreadsheetml/2006/main">
  <numFmts count="1">
    <numFmt numFmtId="187" formatCode="_(&quot;$&quot;* #,##0.00_);_(&quot;$&quot;* \(#,##0.00\);_(&quot;$&quot;* &quot;-&quot;??_);_(@_)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Calibri"/>
      <charset val="222"/>
    </font>
    <font>
      <sz val="10"/>
      <color indexed="8"/>
      <name val="Arial"/>
      <charset val="222"/>
    </font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87" fontId="0" fillId="0" borderId="0" xfId="1" applyFont="1"/>
    <xf numFmtId="0" fontId="0" fillId="0" borderId="0" xfId="0" applyAlignment="1">
      <alignment horizontal="left"/>
    </xf>
    <xf numFmtId="0" fontId="4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187" fontId="4" fillId="2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wrapText="1"/>
    </xf>
    <xf numFmtId="187" fontId="2" fillId="0" borderId="1" xfId="1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187" fontId="7" fillId="0" borderId="1" xfId="1" applyFont="1" applyBorder="1"/>
    <xf numFmtId="0" fontId="5" fillId="0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187" fontId="6" fillId="2" borderId="1" xfId="1" applyFont="1" applyFill="1" applyBorder="1" applyAlignment="1">
      <alignment horizontal="center" wrapText="1"/>
    </xf>
    <xf numFmtId="0" fontId="9" fillId="0" borderId="0" xfId="0" applyFo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4" xfId="0" quotePrefix="1" applyFont="1" applyBorder="1" applyAlignment="1">
      <alignment horizontal="center"/>
    </xf>
  </cellXfs>
  <cellStyles count="3">
    <cellStyle name="Normal_Sheet1" xfId="2"/>
    <cellStyle name="เครื่องหมายสกุลเงิน" xfId="1" builtinId="4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>
      <selection activeCell="L1" sqref="L1"/>
    </sheetView>
  </sheetViews>
  <sheetFormatPr defaultRowHeight="14.25"/>
  <cols>
    <col min="1" max="1" width="15" style="2" customWidth="1"/>
    <col min="2" max="2" width="28.25" customWidth="1"/>
    <col min="3" max="3" width="34.5" customWidth="1"/>
    <col min="4" max="4" width="22.375" style="1" customWidth="1"/>
  </cols>
  <sheetData>
    <row r="1" spans="1:4" ht="74.25" customHeight="1">
      <c r="A1" s="17" t="s">
        <v>31</v>
      </c>
      <c r="B1" s="17"/>
      <c r="C1" s="17"/>
      <c r="D1" s="17"/>
    </row>
    <row r="2" spans="1:4">
      <c r="A2" s="18" t="s">
        <v>33</v>
      </c>
      <c r="B2" s="18"/>
      <c r="C2" s="18"/>
      <c r="D2" s="18"/>
    </row>
    <row r="3" spans="1:4" s="14" customFormat="1" ht="30">
      <c r="A3" s="12" t="s">
        <v>25</v>
      </c>
      <c r="B3" s="12" t="s">
        <v>25</v>
      </c>
      <c r="C3" s="12" t="s">
        <v>0</v>
      </c>
      <c r="D3" s="13" t="s">
        <v>26</v>
      </c>
    </row>
    <row r="4" spans="1:4" ht="23.45" customHeight="1">
      <c r="A4" s="4" t="s">
        <v>24</v>
      </c>
      <c r="B4" s="3"/>
      <c r="C4" s="3"/>
      <c r="D4" s="5"/>
    </row>
    <row r="5" spans="1:4" ht="15">
      <c r="A5" s="6"/>
      <c r="B5" s="7" t="s">
        <v>3</v>
      </c>
      <c r="C5" s="7" t="s">
        <v>34</v>
      </c>
      <c r="D5" s="8">
        <f>90000/31</f>
        <v>2903.2258064516127</v>
      </c>
    </row>
    <row r="6" spans="1:4" ht="15">
      <c r="A6" s="6"/>
      <c r="B6" s="7" t="s">
        <v>4</v>
      </c>
      <c r="C6" s="11" t="s">
        <v>35</v>
      </c>
      <c r="D6" s="8">
        <f>63000/31</f>
        <v>2032.258064516129</v>
      </c>
    </row>
    <row r="7" spans="1:4" ht="15">
      <c r="A7" s="6"/>
      <c r="B7" s="7" t="s">
        <v>5</v>
      </c>
      <c r="C7" s="11" t="s">
        <v>36</v>
      </c>
      <c r="D7" s="8">
        <f>63000/31</f>
        <v>2032.258064516129</v>
      </c>
    </row>
    <row r="8" spans="1:4" ht="15">
      <c r="A8" s="6"/>
      <c r="B8" s="7" t="s">
        <v>6</v>
      </c>
      <c r="C8" s="11" t="s">
        <v>37</v>
      </c>
      <c r="D8" s="8">
        <f>78750/31</f>
        <v>2540.3225806451615</v>
      </c>
    </row>
    <row r="9" spans="1:4" ht="30">
      <c r="A9" s="6"/>
      <c r="B9" s="7" t="s">
        <v>7</v>
      </c>
      <c r="C9" s="11" t="s">
        <v>32</v>
      </c>
      <c r="D9" s="8">
        <f>60000/31</f>
        <v>1935.483870967742</v>
      </c>
    </row>
    <row r="10" spans="1:4" ht="15">
      <c r="A10" s="6"/>
      <c r="B10" s="7" t="s">
        <v>8</v>
      </c>
      <c r="C10" s="7" t="s">
        <v>38</v>
      </c>
      <c r="D10" s="8">
        <f>30000/31</f>
        <v>967.74193548387098</v>
      </c>
    </row>
    <row r="11" spans="1:4" ht="15">
      <c r="A11" s="6"/>
      <c r="B11" s="7" t="s">
        <v>8</v>
      </c>
      <c r="C11" s="7" t="s">
        <v>39</v>
      </c>
      <c r="D11" s="8">
        <f>30000/31</f>
        <v>967.74193548387098</v>
      </c>
    </row>
    <row r="12" spans="1:4" ht="15">
      <c r="A12" s="6"/>
      <c r="B12" s="7" t="s">
        <v>9</v>
      </c>
      <c r="C12" s="11" t="s">
        <v>40</v>
      </c>
      <c r="D12" s="8">
        <f>22050/31</f>
        <v>711.29032258064512</v>
      </c>
    </row>
    <row r="13" spans="1:4" ht="45">
      <c r="A13" s="6"/>
      <c r="B13" s="7" t="s">
        <v>10</v>
      </c>
      <c r="C13" s="7" t="s">
        <v>11</v>
      </c>
      <c r="D13" s="8">
        <f>60000/31</f>
        <v>1935.483870967742</v>
      </c>
    </row>
    <row r="14" spans="1:4" ht="23.45" customHeight="1">
      <c r="A14" s="4" t="s">
        <v>27</v>
      </c>
      <c r="B14" s="3"/>
      <c r="C14" s="3"/>
      <c r="D14" s="5"/>
    </row>
    <row r="15" spans="1:4" ht="15">
      <c r="A15" s="6"/>
      <c r="B15" s="7" t="s">
        <v>3</v>
      </c>
      <c r="C15" s="7" t="s">
        <v>34</v>
      </c>
      <c r="D15" s="8">
        <f>4500/31</f>
        <v>145.16129032258064</v>
      </c>
    </row>
    <row r="16" spans="1:4" ht="15">
      <c r="A16" s="6"/>
      <c r="B16" s="7" t="s">
        <v>4</v>
      </c>
      <c r="C16" s="11" t="s">
        <v>35</v>
      </c>
      <c r="D16" s="8">
        <f>3150/31</f>
        <v>101.61290322580645</v>
      </c>
    </row>
    <row r="17" spans="1:4" ht="15">
      <c r="A17" s="6"/>
      <c r="B17" s="7" t="s">
        <v>5</v>
      </c>
      <c r="C17" s="11" t="s">
        <v>36</v>
      </c>
      <c r="D17" s="8">
        <f>3150/31</f>
        <v>101.61290322580645</v>
      </c>
    </row>
    <row r="18" spans="1:4" ht="15">
      <c r="A18" s="6"/>
      <c r="B18" s="7" t="s">
        <v>12</v>
      </c>
      <c r="C18" s="11" t="s">
        <v>37</v>
      </c>
      <c r="D18" s="8">
        <f>3937/31</f>
        <v>127</v>
      </c>
    </row>
    <row r="19" spans="1:4" ht="23.45" customHeight="1">
      <c r="A19" s="4" t="s">
        <v>28</v>
      </c>
      <c r="B19" s="3"/>
      <c r="C19" s="3"/>
      <c r="D19" s="5"/>
    </row>
    <row r="20" spans="1:4" ht="30">
      <c r="A20" s="6"/>
      <c r="B20" s="7" t="s">
        <v>13</v>
      </c>
      <c r="C20" s="7" t="s">
        <v>14</v>
      </c>
      <c r="D20" s="8">
        <f>140800/31</f>
        <v>4541.9354838709678</v>
      </c>
    </row>
    <row r="21" spans="1:4" ht="30">
      <c r="A21" s="6"/>
      <c r="B21" s="7" t="s">
        <v>15</v>
      </c>
      <c r="C21" s="7" t="s">
        <v>14</v>
      </c>
      <c r="D21" s="8">
        <f>304000/31</f>
        <v>9806.4516129032254</v>
      </c>
    </row>
    <row r="22" spans="1:4" ht="45">
      <c r="A22" s="6"/>
      <c r="B22" s="7" t="s">
        <v>16</v>
      </c>
      <c r="C22" s="7" t="s">
        <v>2</v>
      </c>
      <c r="D22" s="8">
        <f>46400/31</f>
        <v>1496.7741935483871</v>
      </c>
    </row>
    <row r="23" spans="1:4" ht="45">
      <c r="A23" s="6"/>
      <c r="B23" s="7" t="s">
        <v>17</v>
      </c>
      <c r="C23" s="7" t="s">
        <v>2</v>
      </c>
      <c r="D23" s="8">
        <f>88000/31</f>
        <v>2838.7096774193546</v>
      </c>
    </row>
    <row r="24" spans="1:4" ht="30">
      <c r="A24" s="6"/>
      <c r="B24" s="7" t="s">
        <v>18</v>
      </c>
      <c r="C24" s="7" t="s">
        <v>19</v>
      </c>
      <c r="D24" s="8">
        <v>0</v>
      </c>
    </row>
    <row r="25" spans="1:4" ht="23.45" customHeight="1">
      <c r="A25" s="4" t="s">
        <v>29</v>
      </c>
      <c r="B25" s="3"/>
      <c r="C25" s="3"/>
      <c r="D25" s="5"/>
    </row>
    <row r="26" spans="1:4" ht="15">
      <c r="A26" s="6"/>
      <c r="B26" s="7" t="s">
        <v>20</v>
      </c>
      <c r="C26" s="7" t="s">
        <v>2</v>
      </c>
      <c r="D26" s="8">
        <f>10000/31</f>
        <v>322.58064516129031</v>
      </c>
    </row>
    <row r="27" spans="1:4" ht="23.45" customHeight="1">
      <c r="A27" s="4" t="s">
        <v>30</v>
      </c>
      <c r="B27" s="3"/>
      <c r="C27" s="3"/>
      <c r="D27" s="5"/>
    </row>
    <row r="28" spans="1:4" ht="15">
      <c r="A28" s="6"/>
      <c r="B28" s="7" t="s">
        <v>21</v>
      </c>
      <c r="C28" s="7" t="s">
        <v>2</v>
      </c>
      <c r="D28" s="8">
        <f>7000/31</f>
        <v>225.80645161290323</v>
      </c>
    </row>
    <row r="29" spans="1:4" ht="15">
      <c r="A29" s="6"/>
      <c r="B29" s="7" t="s">
        <v>22</v>
      </c>
      <c r="C29" s="7" t="s">
        <v>2</v>
      </c>
      <c r="D29" s="8">
        <f>4836/31</f>
        <v>156</v>
      </c>
    </row>
    <row r="30" spans="1:4" ht="30">
      <c r="A30" s="6"/>
      <c r="B30" s="7" t="s">
        <v>23</v>
      </c>
      <c r="C30" s="7" t="s">
        <v>2</v>
      </c>
      <c r="D30" s="8">
        <f>111258/31</f>
        <v>3588.9677419354839</v>
      </c>
    </row>
    <row r="31" spans="1:4" ht="30" customHeight="1">
      <c r="A31" s="9"/>
      <c r="B31" s="15" t="s">
        <v>1</v>
      </c>
      <c r="C31" s="16"/>
      <c r="D31" s="10">
        <f>SUM(D5:D30)</f>
        <v>39478.419354838712</v>
      </c>
    </row>
  </sheetData>
  <mergeCells count="3">
    <mergeCell ref="B31:C31"/>
    <mergeCell ref="A1:D1"/>
    <mergeCell ref="A2:D2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Anchala Sa-nguansat</dc:creator>
  <cp:lastModifiedBy>Corporate Edition</cp:lastModifiedBy>
  <cp:lastPrinted>2016-01-18T07:55:55Z</cp:lastPrinted>
  <dcterms:created xsi:type="dcterms:W3CDTF">2016-01-15T09:45:03Z</dcterms:created>
  <dcterms:modified xsi:type="dcterms:W3CDTF">2016-01-18T08:15:22Z</dcterms:modified>
</cp:coreProperties>
</file>